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D Directory\74 - Davenport Road South\7-  Financials\Budget\"/>
    </mc:Choice>
  </mc:AlternateContent>
  <bookViews>
    <workbookView xWindow="-1128" yWindow="972" windowWidth="8496" windowHeight="8028"/>
  </bookViews>
  <sheets>
    <sheet name="O&amp;M Budget" sheetId="2" r:id="rId1"/>
    <sheet name="Sheet1" sheetId="3" r:id="rId2"/>
  </sheets>
  <definedNames>
    <definedName name="_xlnm.Print_Area" localSheetId="0">'O&amp;M Budget'!$A$2:$F$34</definedName>
  </definedNames>
  <calcPr calcId="171027"/>
</workbook>
</file>

<file path=xl/calcChain.xml><?xml version="1.0" encoding="utf-8"?>
<calcChain xmlns="http://schemas.openxmlformats.org/spreadsheetml/2006/main">
  <c r="E32" i="2" l="1"/>
  <c r="D32" i="2"/>
  <c r="E16" i="2"/>
  <c r="D16" i="2"/>
  <c r="E15" i="2" l="1"/>
  <c r="E17" i="2"/>
  <c r="E18" i="2"/>
  <c r="E19" i="2"/>
  <c r="E20" i="2"/>
  <c r="E21" i="2"/>
  <c r="E22" i="2"/>
  <c r="E23" i="2"/>
  <c r="E25" i="2"/>
  <c r="E26" i="2"/>
  <c r="E27" i="2"/>
  <c r="E28" i="2"/>
  <c r="E29" i="2"/>
  <c r="E30" i="2"/>
  <c r="E31" i="2"/>
  <c r="E14" i="2"/>
  <c r="E33" i="2" l="1"/>
  <c r="E8" i="2" s="1"/>
  <c r="E11" i="2" s="1"/>
  <c r="D33" i="2"/>
  <c r="D8" i="2" s="1"/>
  <c r="D11" i="2" s="1"/>
  <c r="E35" i="2" s="1"/>
</calcChain>
</file>

<file path=xl/sharedStrings.xml><?xml version="1.0" encoding="utf-8"?>
<sst xmlns="http://schemas.openxmlformats.org/spreadsheetml/2006/main" count="32" uniqueCount="32">
  <si>
    <t xml:space="preserve">  Other Income</t>
  </si>
  <si>
    <t xml:space="preserve">    Total Revenues               </t>
  </si>
  <si>
    <t xml:space="preserve">  Engineering Fees</t>
  </si>
  <si>
    <t xml:space="preserve">  Audit Fees</t>
  </si>
  <si>
    <t xml:space="preserve">  District Management Fees</t>
  </si>
  <si>
    <t xml:space="preserve">  Travel &amp; Per Diem</t>
  </si>
  <si>
    <t xml:space="preserve">  Printing &amp; Binding</t>
  </si>
  <si>
    <t xml:space="preserve">  Legal Advertising</t>
  </si>
  <si>
    <t xml:space="preserve">  Dues, Licenses &amp; Fees</t>
  </si>
  <si>
    <t xml:space="preserve">  Bank Fees</t>
  </si>
  <si>
    <t xml:space="preserve">    Total Expenditures</t>
  </si>
  <si>
    <t xml:space="preserve">  Mailing Expenses</t>
  </si>
  <si>
    <t xml:space="preserve">  Conference Calls</t>
  </si>
  <si>
    <t xml:space="preserve">  District Counsel Fees</t>
  </si>
  <si>
    <t xml:space="preserve">  Developer Funding</t>
  </si>
  <si>
    <t xml:space="preserve">  Assessment Revenues</t>
  </si>
  <si>
    <t xml:space="preserve">  Bond Trustee Fees</t>
  </si>
  <si>
    <t xml:space="preserve">  Bond Dissemination Agent</t>
  </si>
  <si>
    <t xml:space="preserve">  D&amp;O, General Liability Insurance</t>
  </si>
  <si>
    <r>
      <t>Revenues</t>
    </r>
    <r>
      <rPr>
        <sz val="12"/>
        <rFont val="Times New Roman"/>
        <family val="1"/>
      </rPr>
      <t>:</t>
    </r>
  </si>
  <si>
    <r>
      <t>Expenditures</t>
    </r>
    <r>
      <rPr>
        <sz val="12"/>
        <rFont val="Times New Roman"/>
        <family val="1"/>
      </rPr>
      <t>:</t>
    </r>
  </si>
  <si>
    <t>Exhibit B</t>
  </si>
  <si>
    <t xml:space="preserve">  Landscaping Maintenance</t>
  </si>
  <si>
    <t xml:space="preserve">  Pond Maintenance</t>
  </si>
  <si>
    <t xml:space="preserve">  Miscellaneous/Contingency</t>
  </si>
  <si>
    <t>Proposed Annual Operations &amp;  Maintenance Budget</t>
  </si>
  <si>
    <t>Remainder of FY 2016-2017 (Oct. 1, 2016 - Sept. 30, 2017)</t>
  </si>
  <si>
    <t>Full FY</t>
  </si>
  <si>
    <t>Remainder of FY 16-17</t>
  </si>
  <si>
    <t>Davenport Road South Community Development District</t>
  </si>
  <si>
    <t xml:space="preserve">  Website Establishment, Maint.</t>
  </si>
  <si>
    <t xml:space="preserve">  Supervisor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</si>
</sst>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5" x14ac:knownFonts="1">
    <font>
      <sz val="10"/>
      <name val="Arial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164" fontId="4" fillId="0" borderId="3" xfId="0" applyNumberFormat="1" applyFont="1" applyBorder="1" applyAlignment="1">
      <alignment horizontal="right"/>
    </xf>
    <xf numFmtId="0" fontId="4" fillId="0" borderId="4" xfId="0" applyFont="1" applyBorder="1"/>
    <xf numFmtId="164" fontId="4" fillId="0" borderId="4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4" fillId="0" borderId="0" xfId="0" applyFont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view="pageBreakPreview" zoomScaleNormal="100" workbookViewId="0">
      <selection activeCell="A5" sqref="A5:F5"/>
    </sheetView>
  </sheetViews>
  <sheetFormatPr defaultColWidth="8.88671875" defaultRowHeight="15.6" x14ac:dyDescent="0.3"/>
  <cols>
    <col min="1" max="1" width="11.6640625" style="5" customWidth="1"/>
    <col min="2" max="2" width="8.5546875" style="5" customWidth="1"/>
    <col min="3" max="3" width="23.5546875" style="5" customWidth="1"/>
    <col min="4" max="4" width="19.44140625" style="16" customWidth="1"/>
    <col min="5" max="5" width="12.44140625" style="16" customWidth="1"/>
    <col min="6" max="6" width="11.109375" style="5" customWidth="1"/>
    <col min="7" max="7" width="12" style="5" customWidth="1"/>
    <col min="8" max="16384" width="8.88671875" style="5"/>
  </cols>
  <sheetData>
    <row r="1" spans="1:7" x14ac:dyDescent="0.3">
      <c r="A1" s="28" t="s">
        <v>21</v>
      </c>
      <c r="B1" s="28"/>
      <c r="C1" s="28"/>
      <c r="D1" s="28"/>
      <c r="E1" s="28"/>
      <c r="F1" s="28"/>
    </row>
    <row r="3" spans="1:7" x14ac:dyDescent="0.3">
      <c r="A3" s="26" t="s">
        <v>29</v>
      </c>
      <c r="B3" s="26"/>
      <c r="C3" s="26"/>
      <c r="D3" s="26"/>
      <c r="E3" s="26"/>
      <c r="F3" s="26"/>
      <c r="G3" s="1"/>
    </row>
    <row r="4" spans="1:7" x14ac:dyDescent="0.3">
      <c r="A4" s="25" t="s">
        <v>25</v>
      </c>
      <c r="B4" s="25"/>
      <c r="C4" s="25"/>
      <c r="D4" s="25"/>
      <c r="E4" s="25"/>
      <c r="F4" s="25"/>
      <c r="G4" s="3"/>
    </row>
    <row r="5" spans="1:7" ht="22.5" customHeight="1" x14ac:dyDescent="0.3">
      <c r="A5" s="27" t="s">
        <v>26</v>
      </c>
      <c r="B5" s="27"/>
      <c r="C5" s="27"/>
      <c r="D5" s="27"/>
      <c r="E5" s="27"/>
      <c r="F5" s="27"/>
      <c r="G5" s="3"/>
    </row>
    <row r="6" spans="1:7" ht="16.2" thickBot="1" x14ac:dyDescent="0.35">
      <c r="A6" s="2"/>
      <c r="B6" s="2"/>
      <c r="C6" s="2"/>
      <c r="D6" s="4"/>
      <c r="E6" s="4"/>
      <c r="F6" s="3"/>
    </row>
    <row r="7" spans="1:7" s="18" customFormat="1" ht="30" customHeight="1" thickTop="1" x14ac:dyDescent="0.3">
      <c r="B7" s="29" t="s">
        <v>19</v>
      </c>
      <c r="C7" s="30"/>
      <c r="D7" s="19" t="s">
        <v>27</v>
      </c>
      <c r="E7" s="19" t="s">
        <v>28</v>
      </c>
      <c r="F7" s="20"/>
    </row>
    <row r="8" spans="1:7" x14ac:dyDescent="0.3">
      <c r="B8" s="7" t="s">
        <v>14</v>
      </c>
      <c r="C8" s="7"/>
      <c r="D8" s="8">
        <f>D33</f>
        <v>180000</v>
      </c>
      <c r="E8" s="8">
        <f>E33</f>
        <v>135000</v>
      </c>
    </row>
    <row r="9" spans="1:7" x14ac:dyDescent="0.3">
      <c r="B9" s="7" t="s">
        <v>15</v>
      </c>
      <c r="C9" s="7"/>
      <c r="D9" s="8">
        <v>0</v>
      </c>
      <c r="E9" s="8">
        <v>0</v>
      </c>
    </row>
    <row r="10" spans="1:7" x14ac:dyDescent="0.3">
      <c r="B10" s="7" t="s">
        <v>0</v>
      </c>
      <c r="C10" s="7"/>
      <c r="D10" s="8">
        <v>0</v>
      </c>
      <c r="E10" s="8">
        <v>0</v>
      </c>
    </row>
    <row r="11" spans="1:7" x14ac:dyDescent="0.3">
      <c r="B11" s="7" t="s">
        <v>1</v>
      </c>
      <c r="C11" s="7"/>
      <c r="D11" s="9">
        <f>SUM(D8:D10)</f>
        <v>180000</v>
      </c>
      <c r="E11" s="9">
        <f>SUM(E8:E10)</f>
        <v>135000</v>
      </c>
    </row>
    <row r="12" spans="1:7" x14ac:dyDescent="0.3">
      <c r="B12" s="7"/>
      <c r="C12" s="7"/>
      <c r="D12" s="8"/>
      <c r="E12" s="8"/>
    </row>
    <row r="13" spans="1:7" x14ac:dyDescent="0.3">
      <c r="B13" s="6" t="s">
        <v>20</v>
      </c>
      <c r="C13" s="7"/>
      <c r="D13" s="8"/>
      <c r="E13" s="8"/>
    </row>
    <row r="14" spans="1:7" x14ac:dyDescent="0.3">
      <c r="B14" s="7" t="s">
        <v>2</v>
      </c>
      <c r="C14" s="7"/>
      <c r="D14" s="8">
        <v>15000</v>
      </c>
      <c r="E14" s="8">
        <f>D14*9/12</f>
        <v>11250</v>
      </c>
    </row>
    <row r="15" spans="1:7" x14ac:dyDescent="0.3">
      <c r="B15" s="7" t="s">
        <v>16</v>
      </c>
      <c r="C15" s="7"/>
      <c r="D15" s="8">
        <v>6000</v>
      </c>
      <c r="E15" s="8">
        <f t="shared" ref="E15:E31" si="0">D15*9/12</f>
        <v>4500</v>
      </c>
    </row>
    <row r="16" spans="1:7" x14ac:dyDescent="0.3">
      <c r="B16" s="7" t="s">
        <v>31</v>
      </c>
      <c r="C16" s="7"/>
      <c r="D16" s="8">
        <f>200*5*6</f>
        <v>6000</v>
      </c>
      <c r="E16" s="8">
        <f t="shared" si="0"/>
        <v>4500</v>
      </c>
    </row>
    <row r="17" spans="2:5" s="11" customFormat="1" x14ac:dyDescent="0.3">
      <c r="B17" s="10" t="s">
        <v>4</v>
      </c>
      <c r="C17" s="10"/>
      <c r="D17" s="24">
        <v>20000</v>
      </c>
      <c r="E17" s="24">
        <f t="shared" si="0"/>
        <v>15000</v>
      </c>
    </row>
    <row r="18" spans="2:5" s="11" customFormat="1" x14ac:dyDescent="0.3">
      <c r="B18" s="10" t="s">
        <v>13</v>
      </c>
      <c r="C18" s="10"/>
      <c r="D18" s="24">
        <v>25000</v>
      </c>
      <c r="E18" s="24">
        <f t="shared" si="0"/>
        <v>18750</v>
      </c>
    </row>
    <row r="19" spans="2:5" x14ac:dyDescent="0.3">
      <c r="B19" s="7" t="s">
        <v>3</v>
      </c>
      <c r="C19" s="7"/>
      <c r="D19" s="8">
        <v>6000</v>
      </c>
      <c r="E19" s="8">
        <f t="shared" si="0"/>
        <v>4500</v>
      </c>
    </row>
    <row r="20" spans="2:5" s="11" customFormat="1" x14ac:dyDescent="0.3">
      <c r="B20" s="10" t="s">
        <v>17</v>
      </c>
      <c r="C20" s="10"/>
      <c r="D20" s="8">
        <v>5000</v>
      </c>
      <c r="E20" s="8">
        <f t="shared" si="0"/>
        <v>3750</v>
      </c>
    </row>
    <row r="21" spans="2:5" x14ac:dyDescent="0.3">
      <c r="B21" s="7" t="s">
        <v>5</v>
      </c>
      <c r="C21" s="7"/>
      <c r="D21" s="8">
        <v>500</v>
      </c>
      <c r="E21" s="8">
        <f t="shared" si="0"/>
        <v>375</v>
      </c>
    </row>
    <row r="22" spans="2:5" x14ac:dyDescent="0.3">
      <c r="B22" s="7" t="s">
        <v>12</v>
      </c>
      <c r="C22" s="7"/>
      <c r="D22" s="8">
        <v>200</v>
      </c>
      <c r="E22" s="8">
        <f t="shared" si="0"/>
        <v>150</v>
      </c>
    </row>
    <row r="23" spans="2:5" x14ac:dyDescent="0.3">
      <c r="B23" s="7" t="s">
        <v>11</v>
      </c>
      <c r="C23" s="7"/>
      <c r="D23" s="8">
        <v>300</v>
      </c>
      <c r="E23" s="8">
        <f t="shared" si="0"/>
        <v>225</v>
      </c>
    </row>
    <row r="24" spans="2:5" x14ac:dyDescent="0.3">
      <c r="B24" s="7" t="s">
        <v>30</v>
      </c>
      <c r="C24" s="7"/>
      <c r="D24" s="8">
        <v>2900</v>
      </c>
      <c r="E24" s="8">
        <v>2500</v>
      </c>
    </row>
    <row r="25" spans="2:5" x14ac:dyDescent="0.3">
      <c r="B25" s="7" t="s">
        <v>18</v>
      </c>
      <c r="C25" s="7"/>
      <c r="D25" s="8">
        <v>6000</v>
      </c>
      <c r="E25" s="8">
        <f t="shared" si="0"/>
        <v>4500</v>
      </c>
    </row>
    <row r="26" spans="2:5" x14ac:dyDescent="0.3">
      <c r="B26" s="7" t="s">
        <v>6</v>
      </c>
      <c r="C26" s="7"/>
      <c r="D26" s="8">
        <v>500</v>
      </c>
      <c r="E26" s="8">
        <f t="shared" si="0"/>
        <v>375</v>
      </c>
    </row>
    <row r="27" spans="2:5" x14ac:dyDescent="0.3">
      <c r="B27" s="7" t="s">
        <v>7</v>
      </c>
      <c r="C27" s="7"/>
      <c r="D27" s="8">
        <v>8000</v>
      </c>
      <c r="E27" s="8">
        <f t="shared" si="0"/>
        <v>6000</v>
      </c>
    </row>
    <row r="28" spans="2:5" x14ac:dyDescent="0.3">
      <c r="B28" s="7" t="s">
        <v>8</v>
      </c>
      <c r="C28" s="7"/>
      <c r="D28" s="8">
        <v>250</v>
      </c>
      <c r="E28" s="8">
        <f t="shared" si="0"/>
        <v>187.5</v>
      </c>
    </row>
    <row r="29" spans="2:5" x14ac:dyDescent="0.3">
      <c r="B29" s="7" t="s">
        <v>9</v>
      </c>
      <c r="C29" s="7"/>
      <c r="D29" s="8">
        <v>250</v>
      </c>
      <c r="E29" s="8">
        <f t="shared" si="0"/>
        <v>187.5</v>
      </c>
    </row>
    <row r="30" spans="2:5" x14ac:dyDescent="0.3">
      <c r="B30" s="7" t="s">
        <v>22</v>
      </c>
      <c r="C30" s="7"/>
      <c r="D30" s="8">
        <v>65000</v>
      </c>
      <c r="E30" s="8">
        <f t="shared" si="0"/>
        <v>48750</v>
      </c>
    </row>
    <row r="31" spans="2:5" x14ac:dyDescent="0.3">
      <c r="B31" s="7" t="s">
        <v>23</v>
      </c>
      <c r="C31" s="7"/>
      <c r="D31" s="8">
        <v>12000</v>
      </c>
      <c r="E31" s="8">
        <f t="shared" si="0"/>
        <v>9000</v>
      </c>
    </row>
    <row r="32" spans="2:5" x14ac:dyDescent="0.3">
      <c r="B32" s="7" t="s">
        <v>24</v>
      </c>
      <c r="C32" s="7"/>
      <c r="D32" s="12">
        <f>5000-3900</f>
        <v>1100</v>
      </c>
      <c r="E32" s="8">
        <f>D32*9/12-1250+925</f>
        <v>500</v>
      </c>
    </row>
    <row r="33" spans="2:7" ht="16.2" thickBot="1" x14ac:dyDescent="0.35">
      <c r="B33" s="13" t="s">
        <v>10</v>
      </c>
      <c r="C33" s="13"/>
      <c r="D33" s="17">
        <f>SUM(D14:D32)</f>
        <v>180000</v>
      </c>
      <c r="E33" s="17">
        <f>SUM(E14:E32)</f>
        <v>135000</v>
      </c>
    </row>
    <row r="34" spans="2:7" ht="16.2" thickTop="1" x14ac:dyDescent="0.3">
      <c r="B34" s="21"/>
      <c r="C34" s="21"/>
      <c r="D34" s="22"/>
      <c r="E34" s="23"/>
    </row>
    <row r="35" spans="2:7" ht="16.2" thickBot="1" x14ac:dyDescent="0.35">
      <c r="D35" s="8"/>
      <c r="E35" s="14">
        <f>+D11-D34</f>
        <v>180000</v>
      </c>
      <c r="F35" s="15"/>
      <c r="G35" s="15"/>
    </row>
    <row r="36" spans="2:7" ht="16.2" thickTop="1" x14ac:dyDescent="0.3"/>
  </sheetData>
  <mergeCells count="5">
    <mergeCell ref="A4:F4"/>
    <mergeCell ref="A3:F3"/>
    <mergeCell ref="A5:F5"/>
    <mergeCell ref="A1:F1"/>
    <mergeCell ref="B7:C7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O&amp;M Budget</vt:lpstr>
      <vt:lpstr>Sheet1</vt:lpstr>
      <vt:lpstr>'O&amp;M Budget'!Print_Area</vt:lpstr>
    </vt:vector>
  </TitlesOfParts>
  <Company>Fishkind and Assiociates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Maclaren</dc:creator>
  <cp:lastModifiedBy>Elizabeth Q. Malhotra</cp:lastModifiedBy>
  <cp:lastPrinted>2017-01-03T15:06:23Z</cp:lastPrinted>
  <dcterms:created xsi:type="dcterms:W3CDTF">2006-06-30T19:52:25Z</dcterms:created>
  <dcterms:modified xsi:type="dcterms:W3CDTF">2017-01-03T18:33:06Z</dcterms:modified>
</cp:coreProperties>
</file>